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nformations Personnelles" sheetId="1" r:id="rId4"/>
    <sheet state="hidden" name="Traitement indiciaire" sheetId="2" r:id="rId5"/>
    <sheet state="hidden" name="Calcul retraite" sheetId="3" r:id="rId6"/>
    <sheet state="visible" name="Calcul IFD" sheetId="4" r:id="rId7"/>
  </sheets>
  <definedNames/>
  <calcPr/>
  <extLst>
    <ext uri="GoogleSheetsCustomDataVersion2">
      <go:sheetsCustomData xmlns:go="http://customooxmlschemas.google.com/" r:id="rId8" roundtripDataChecksum="Q2J8YjQ+wxrO0BdBGlWSNeFcVbGTNPEx1u/vWZmQkho="/>
    </ext>
  </extLst>
</workbook>
</file>

<file path=xl/sharedStrings.xml><?xml version="1.0" encoding="utf-8"?>
<sst xmlns="http://schemas.openxmlformats.org/spreadsheetml/2006/main" count="23" uniqueCount="22">
  <si>
    <t>Indice MC</t>
  </si>
  <si>
    <t>Indice FR</t>
  </si>
  <si>
    <t>Nb années MC</t>
  </si>
  <si>
    <t>MC</t>
  </si>
  <si>
    <t>FR</t>
  </si>
  <si>
    <t>Différence</t>
  </si>
  <si>
    <t>Salaire brut MC</t>
  </si>
  <si>
    <t>Cotisations MC</t>
  </si>
  <si>
    <t>Principale</t>
  </si>
  <si>
    <t>Complém.</t>
  </si>
  <si>
    <t>TOTAL</t>
  </si>
  <si>
    <t>Salaire net MC</t>
  </si>
  <si>
    <t>Estimation des cotisations totales</t>
  </si>
  <si>
    <t>6 mois MC</t>
  </si>
  <si>
    <t>6 mois FR</t>
  </si>
  <si>
    <t>Retraite annuelle</t>
  </si>
  <si>
    <t>Retraite complémentaire annuelle</t>
  </si>
  <si>
    <t>TOTAL retraite annuelle</t>
  </si>
  <si>
    <t>Retraite mensuelle</t>
  </si>
  <si>
    <t>Versement 65 ans</t>
  </si>
  <si>
    <t>Versement 68 ans</t>
  </si>
  <si>
    <t>Versement 71 ans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</si>
</sst>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2.0"/>
      <color theme="1"/>
      <name val="Calibri"/>
      <scheme val="minor"/>
    </font>
    <font>
      <sz val="12.0"/>
      <color theme="1"/>
      <name val="Calibri"/>
    </font>
    <font>
      <sz val="12.0"/>
      <color rgb="FFFF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readingOrder="0"/>
    </xf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3" width="11.0"/>
    <col customWidth="1" min="4" max="4" width="13.33"/>
    <col customWidth="1" min="5" max="26" width="11.0"/>
  </cols>
  <sheetData>
    <row r="1" ht="15.75" customHeight="1">
      <c r="A1" s="1" t="s">
        <v>0</v>
      </c>
      <c r="B1" s="1" t="s">
        <v>1</v>
      </c>
      <c r="D1" s="1" t="s">
        <v>2</v>
      </c>
    </row>
    <row r="2" ht="15.75" customHeight="1">
      <c r="A2" s="1">
        <v>658.0</v>
      </c>
      <c r="B2" s="1">
        <v>768.0</v>
      </c>
      <c r="D2" s="2">
        <v>20.0</v>
      </c>
    </row>
    <row r="3" ht="15.75" customHeight="1"/>
    <row r="4" ht="15.75" customHeight="1"/>
    <row r="5" ht="15.75" customHeight="1"/>
    <row r="6" ht="15.75" customHeight="1"/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26" width="11.0"/>
  </cols>
  <sheetData>
    <row r="1" ht="15.75" customHeight="1">
      <c r="A1" s="1" t="s">
        <v>3</v>
      </c>
      <c r="B1" s="1" t="s">
        <v>4</v>
      </c>
      <c r="D1" s="1" t="s">
        <v>5</v>
      </c>
    </row>
    <row r="2" ht="15.75" customHeight="1">
      <c r="A2" s="1">
        <f>'Informations Personnelles'!A2*6.7996</f>
        <v>4474.1368</v>
      </c>
      <c r="B2" s="1">
        <f>'Informations Personnelles'!B2*4.9227</f>
        <v>3780.6336</v>
      </c>
      <c r="D2" s="1">
        <f>A2-B2</f>
        <v>693.5032</v>
      </c>
    </row>
    <row r="3" ht="15.75" customHeight="1"/>
    <row r="4" ht="15.75" customHeight="1"/>
    <row r="5" ht="15.75" customHeight="1"/>
    <row r="6" ht="15.75" customHeight="1"/>
    <row r="7" ht="15.75" customHeight="1">
      <c r="A7" s="1" t="s">
        <v>6</v>
      </c>
    </row>
    <row r="8" ht="15.75" customHeight="1">
      <c r="A8" s="1">
        <f>A2+30*A2/100</f>
        <v>5816.37784</v>
      </c>
    </row>
    <row r="9" ht="15.75" customHeight="1"/>
    <row r="10" ht="15.75" customHeight="1"/>
    <row r="11" ht="15.75" customHeight="1">
      <c r="A11" s="1" t="s">
        <v>7</v>
      </c>
    </row>
    <row r="12" ht="15.75" customHeight="1">
      <c r="A12" s="1" t="s">
        <v>8</v>
      </c>
      <c r="B12" s="1">
        <f>D2*6/100</f>
        <v>41.610192</v>
      </c>
    </row>
    <row r="13" ht="15.75" customHeight="1">
      <c r="A13" s="1" t="s">
        <v>9</v>
      </c>
      <c r="B13" s="1">
        <f>A2*30/100*6/100</f>
        <v>80.5344624</v>
      </c>
    </row>
    <row r="14" ht="15.75" customHeight="1">
      <c r="A14" s="1" t="s">
        <v>10</v>
      </c>
      <c r="B14" s="1">
        <f>B12+B13</f>
        <v>122.1446544</v>
      </c>
    </row>
    <row r="15" ht="15.75" customHeight="1"/>
    <row r="16" ht="15.75" customHeight="1"/>
    <row r="17" ht="15.75" customHeight="1"/>
    <row r="18" ht="15.75" customHeight="1">
      <c r="A18" s="1" t="s">
        <v>11</v>
      </c>
    </row>
    <row r="19" ht="15.75" customHeight="1">
      <c r="A19" s="1">
        <f>A8-B14</f>
        <v>5694.233186</v>
      </c>
    </row>
    <row r="20" ht="15.75" customHeight="1"/>
    <row r="21" ht="15.75" customHeight="1"/>
    <row r="22" ht="15.75" customHeight="1"/>
    <row r="23" ht="15.75" customHeight="1">
      <c r="A23" s="1" t="s">
        <v>12</v>
      </c>
    </row>
    <row r="24" ht="15.75" customHeight="1">
      <c r="A24" s="1">
        <f>B14*12*'Informations Personnelles'!D2</f>
        <v>29314.71706</v>
      </c>
    </row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26" width="11.0"/>
  </cols>
  <sheetData>
    <row r="1" ht="15.75" customHeight="1">
      <c r="A1" s="1" t="s">
        <v>13</v>
      </c>
      <c r="B1" s="1" t="s">
        <v>14</v>
      </c>
    </row>
    <row r="2" ht="15.75" customHeight="1">
      <c r="A2" s="1">
        <f>'Informations Personnelles'!A2*81.5962</f>
        <v>53690.2996</v>
      </c>
      <c r="B2" s="1">
        <f>'Informations Personnelles'!B2*59.0734</f>
        <v>45368.3712</v>
      </c>
    </row>
    <row r="3" ht="15.75" customHeight="1"/>
    <row r="4" ht="15.75" customHeight="1"/>
    <row r="5" ht="15.75" customHeight="1">
      <c r="A5" s="1" t="s">
        <v>15</v>
      </c>
    </row>
    <row r="6" ht="15.75" customHeight="1">
      <c r="A6" s="1">
        <f>(A2-B2)*'Informations Personnelles'!D2/50</f>
        <v>3328.77136</v>
      </c>
    </row>
    <row r="7" ht="15.75" customHeight="1">
      <c r="A7" s="1" t="s">
        <v>16</v>
      </c>
    </row>
    <row r="8" ht="15.75" customHeight="1">
      <c r="A8" s="1">
        <f>A2*30/100*'Informations Personnelles'!D2/50</f>
        <v>6442.835952</v>
      </c>
    </row>
    <row r="9" ht="15.75" customHeight="1">
      <c r="A9" s="1" t="s">
        <v>17</v>
      </c>
    </row>
    <row r="10" ht="15.75" customHeight="1">
      <c r="A10" s="1">
        <f>A6+A8</f>
        <v>9771.607312</v>
      </c>
    </row>
    <row r="11" ht="15.75" customHeight="1">
      <c r="A11" s="1" t="s">
        <v>18</v>
      </c>
    </row>
    <row r="12" ht="15.75" customHeight="1">
      <c r="A12" s="1">
        <f>A10/12</f>
        <v>814.3006093</v>
      </c>
    </row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18.78"/>
    <col customWidth="1" min="2" max="26" width="11.0"/>
  </cols>
  <sheetData>
    <row r="1" ht="15.75" customHeight="1">
      <c r="A1" s="1" t="s">
        <v>10</v>
      </c>
    </row>
    <row r="2" ht="15.75" customHeight="1">
      <c r="A2" s="3">
        <f>'Calcul retraite'!A12*12*15*50/100</f>
        <v>73287.05484</v>
      </c>
    </row>
    <row r="3" ht="15.75" customHeight="1"/>
    <row r="4" ht="15.75" customHeight="1"/>
    <row r="5" ht="15.75" customHeight="1">
      <c r="A5" s="1" t="s">
        <v>19</v>
      </c>
    </row>
    <row r="6" ht="15.75" customHeight="1">
      <c r="A6" s="1">
        <f>A2/2</f>
        <v>36643.52742</v>
      </c>
    </row>
    <row r="7" ht="15.75" customHeight="1">
      <c r="A7" s="1" t="s">
        <v>20</v>
      </c>
    </row>
    <row r="8" ht="15.75" customHeight="1">
      <c r="A8" s="1">
        <f>A6/2</f>
        <v>18321.76371</v>
      </c>
    </row>
    <row r="9" ht="15.75" customHeight="1">
      <c r="A9" s="1" t="s">
        <v>21</v>
      </c>
    </row>
    <row r="10" ht="15.75" customHeight="1">
      <c r="A10" s="1">
        <f>A6/2</f>
        <v>18321.76371</v>
      </c>
    </row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2023-09-19T21:42:54Z</dcterms:created>
  <dc:creator>Microsoft Office User</dc:creator>
</cp:coreProperties>
</file>